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6-2023\"/>
    </mc:Choice>
  </mc:AlternateContent>
  <xr:revisionPtr revIDLastSave="0" documentId="13_ncr:1_{E3C04D29-CEB4-47DF-B2D0-E21228A3E97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8" i="1" l="1"/>
  <c r="Q9" i="1"/>
  <c r="Q10" i="1"/>
  <c r="T8" i="1"/>
  <c r="U8" i="1"/>
  <c r="T9" i="1"/>
  <c r="U9" i="1"/>
  <c r="T10" i="1"/>
  <c r="U10" i="1"/>
  <c r="U7" i="1"/>
  <c r="T7" i="1"/>
  <c r="Q7" i="1"/>
  <c r="S13" i="1" l="1"/>
  <c r="R13" i="1"/>
</calcChain>
</file>

<file path=xl/sharedStrings.xml><?xml version="1.0" encoding="utf-8"?>
<sst xmlns="http://schemas.openxmlformats.org/spreadsheetml/2006/main" count="71" uniqueCount="57">
  <si>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</si>
  <si>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</si>
  <si>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</si>
  <si>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</si>
  <si>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</si>
  <si>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</si>
  <si>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</si>
  <si>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</si>
  <si>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</si>
  <si>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</si>
  <si>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</si>
  <si>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</si>
  <si>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</si>
  <si>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</si>
  <si>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</si>
  <si>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</si>
  <si>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</si>
  <si>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</si>
  <si>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</si>
  <si>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</si>
  <si>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</si>
  <si>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</si>
  <si>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</si>
  <si>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</si>
  <si>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</si>
  <si>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</si>
  <si>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</si>
  <si>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</si>
  <si>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</si>
  <si>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</si>
  <si>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</si>
  <si>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</si>
  <si>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</si>
  <si>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</si>
  <si>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</si>
  <si>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</si>
  <si>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016 - 2023</t>
  </si>
  <si>
    <t>Kancelářská židle</t>
  </si>
  <si>
    <t>Samostatná faktura</t>
  </si>
  <si>
    <t>evidovat na 98300</t>
  </si>
  <si>
    <t>evidovat                        2 ks na 98300                1 ks na 98610</t>
  </si>
  <si>
    <t>Ing. Jaroslav Fiřt, Ph.D.,
Tel.: 37763 2881</t>
  </si>
  <si>
    <t>Univerzitní 20,
301 00  Plzeň,
Centrum informatizace a výpočetní techniky,
místnost UI 125</t>
  </si>
  <si>
    <t>Kancelářská židle s područkami a podhlavnkem</t>
  </si>
  <si>
    <t>Kancelářské křeslo</t>
  </si>
  <si>
    <t>Kancelářská židle (křeslo) s područkami</t>
  </si>
  <si>
    <r>
      <rPr>
        <b/>
        <sz val="11"/>
        <color rgb="FF000000"/>
        <rFont val="Calibri"/>
        <family val="2"/>
        <charset val="238"/>
      </rPr>
      <t>1ks: Kollárova 19</t>
    </r>
    <r>
      <rPr>
        <sz val="11"/>
        <color rgb="FF000000"/>
        <rFont val="Calibri"/>
        <family val="2"/>
        <charset val="238"/>
      </rPr>
      <t xml:space="preserve">, 301 00 Plzeň
Správa kolejí a menz,
místnost KO 221
a
</t>
    </r>
    <r>
      <rPr>
        <b/>
        <sz val="11"/>
        <color rgb="FF000000"/>
        <rFont val="Calibri"/>
        <family val="2"/>
        <charset val="238"/>
      </rPr>
      <t>1ks: Bolevecká 30-32</t>
    </r>
    <r>
      <rPr>
        <sz val="11"/>
        <color rgb="FF000000"/>
        <rFont val="Calibri"/>
        <family val="2"/>
        <charset val="238"/>
      </rPr>
      <t>, 301 00 Plzeň,
VŠ kolej</t>
    </r>
  </si>
  <si>
    <r>
      <rPr>
        <b/>
        <sz val="11"/>
        <color rgb="FF000000"/>
        <rFont val="Calibri"/>
        <family val="2"/>
        <charset val="238"/>
      </rPr>
      <t>1ks: Ing. Petr Jícha</t>
    </r>
    <r>
      <rPr>
        <sz val="11"/>
        <color rgb="FF000000"/>
        <rFont val="Calibri"/>
        <family val="2"/>
        <charset val="238"/>
      </rPr>
      <t xml:space="preserve">,
Tel.: 37763 4850
a
</t>
    </r>
    <r>
      <rPr>
        <b/>
        <sz val="11"/>
        <color rgb="FF000000"/>
        <rFont val="Calibri"/>
        <family val="2"/>
        <charset val="238"/>
      </rPr>
      <t>1ks: Ing. Michaela Pšeidlová</t>
    </r>
    <r>
      <rPr>
        <sz val="11"/>
        <color rgb="FF000000"/>
        <rFont val="Calibri"/>
        <family val="2"/>
        <charset val="238"/>
      </rPr>
      <t>,
Tel.: 37763 4878, 724 961 105</t>
    </r>
  </si>
  <si>
    <t xml:space="preserve"> Ing. Michaela Pšeidlová, 
Tel.: 37763 4878,
724 961 105</t>
  </si>
  <si>
    <t>Bolevecká 30-32, 
301 00 Plzeň,
VŠ kolej</t>
  </si>
  <si>
    <t xml:space="preserve">
Dodat sestavené židle do dané místnosti.</t>
  </si>
  <si>
    <t>Záruka min. 5 let.
Dodat sestavené židle do dané místnosti.</t>
  </si>
  <si>
    <t>Dodat sestavené židle do daných místností.</t>
  </si>
  <si>
    <t>Ergonomické tvarování, houpací synchro mechanika, kolečka na tvrdý povrch.
Potahový materiál: eko kůže.
Plynový píst.
Kříž 5-ti ramenný kovový.
Područky: opěrná část čalouněná.
Barva: v tmavém provedení.
Viz ilustrační obrázky.
Rozměry:
hloubka sedáku min. 51 cm, šířka sedáku min. 54 cm, výška sedáku min. 45 - 60 cm, 
celková výška min. 115 - 125 cm.
Nosnost min. 120 kg.</t>
  </si>
  <si>
    <t>Výškově nastavitelná židle (křeslo) s područkami.
Nosný plastový kříž, 5 koleček. 
Područky plastové, výškově regulovatelné. 
Opěrák síťovaný materiál Mesh, barva nerozhoduje.
Bederní nastavitelná opěrka. 
Sedák čalouněný prodyšnou látkou, černá barva. 
Synchronní mechanismus s váhovou regulací. 
Plynový píst, kolečka vhodná pro koberec. 
Maximální nosnost min. 140 kg. 
Rozměry v rozmezí: maximální výška židle min. 103 cm, minimální výška židle max. 99 cm, výška sezení min. 42 - 52 cm, hloubka sedáku min. 46 - 51 cm, šířka sedáku minim. 50 - 52 cm.</t>
  </si>
  <si>
    <t>Silný vnitřní ocelový rám sloužící jako pevná základna pro celou židli.
Vysoký opěrák pro opěru celých zad a podporu správného držení páteře.
Pevný pětiramenný kovový kříž s plastovými krytkami.
Mechanismus pro nastavení sklonu opěradla až do úhlu 150 stupňů s možností houpání židle v jakékoliv poloze opěradla a s nastavením tuhosti mechaniky dle hmotnosti uživatele.
Područky stavitelné 3D s měkkým povrchem, výška područek cca 64 - 73 cm.
Polštářky pod bedra a pod hlavu, pro ergonomickou podporu páteře.
Potah: látkový.
Oděruodolnost min. 78 000 cyklů.
Až pro osoby 185 cm a min. 130 kg.
Barva: černá.
Výška sedáku min. 45 cm - max. 54 cm.
Nosnost židle: min. 130 kg.</t>
  </si>
  <si>
    <t>Kancelářské křeslo se synchronním mechanismem s aretací v 5-ti polohách.
Horizontální posuv sedáku.
Boční nastavení tuhosti protiváhy opěradla.
Sedák ergonomicky tvarovaný, čalouněný injektovanou pěnou, po bocích a zezadu prošitý, zpředu ohnutý dolu proti nežádoucímu tlaku v ohybu kolen, ze spodu očalouněný technickou tkaninou.
Opěrák - plastový rám hranatého tvaru zezadu s výztuhou ve tvaru Y čalouněný technickou síťovinou.
Opěrák - výškově stavitelný, ve zvolené poloze zajištěný zámkem.
Podhlavník 3D stavitelný, síťovaný.
Samostatně výškově stavitelná bederní opěrka.
Výškově stavitelné 3D područky s aretací polyuretanovým měkčeným topem.
Na 5-ri ramenném kříži z leštěného hliníků průměr min. 700 mm pyramidového tvaru, plynový píst pro výškové nastavení v provedení chrom, kolečka na tvrdý povrch 65 mm.
Potah: Vysoce odolný proti oděru (minimálně 100.000 cyklů),
stálobarevnost skupina 5, stálost při tření za vlhka 5, za sucha 4-5,
gramáž minimálně 300 g/m²,
složení 100% polyester (vrchní vrstva), 95% polyester, 5% bavlna (podklad), potah s vodoodpudivou úpravou.
Barva: v tmavém provedení.
Rozměry: šířka sedáku min. 50 cm, hloubka sedáku min. 50 cm,
výška nastavení sedu v rozsahu min. 45 - 52 cm,  
celková výška židle bez podhlavníku min. 102 - 110 cm.
Nostnost min. 150 kg - doložit certifikátem (od certifikační autority). 
Záruka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</si>
</sst>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2"/>
    </xf>
    <xf numFmtId="164" fontId="0" fillId="5" borderId="11" xfId="0" applyNumberForma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vertical="center" wrapText="1" indent="2"/>
    </xf>
    <xf numFmtId="164" fontId="0" fillId="0" borderId="13" xfId="0" applyNumberFormat="1" applyBorder="1" applyAlignment="1">
      <alignment horizontal="right" vertical="center" indent="2"/>
    </xf>
    <xf numFmtId="164" fontId="0" fillId="5" borderId="13" xfId="0" applyNumberForma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164" fontId="0" fillId="0" borderId="14" xfId="0" applyNumberFormat="1" applyBorder="1" applyAlignment="1">
      <alignment horizontal="right" vertical="center" indent="2"/>
    </xf>
    <xf numFmtId="164" fontId="0" fillId="5" borderId="14" xfId="0" applyNumberForma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771525</xdr:colOff>
      <xdr:row>6</xdr:row>
      <xdr:rowOff>1123951</xdr:rowOff>
    </xdr:from>
    <xdr:to>
      <xdr:col>6</xdr:col>
      <xdr:colOff>2571750</xdr:colOff>
      <xdr:row>6</xdr:row>
      <xdr:rowOff>3827961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00CE4F4-594D-49E0-8040-FC2551B39B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77800" y="4391026"/>
          <a:ext cx="1800225" cy="2704010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142876</xdr:colOff>
      <xdr:row>8</xdr:row>
      <xdr:rowOff>466725</xdr:rowOff>
    </xdr:from>
    <xdr:to>
      <xdr:col>6</xdr:col>
      <xdr:colOff>1460444</xdr:colOff>
      <xdr:row>8</xdr:row>
      <xdr:rowOff>2381250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0EFBA2E-3ED5-4577-9818-2FA9ED225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49151" y="12382500"/>
          <a:ext cx="1317568" cy="1914525"/>
        </a:xfrm>
        <a:prstGeom prst="rect">
          <a:avLst/>
        </a:prstGeom>
      </xdr:spPr>
    </xdr:pic>
    <xdr:clientData/>
  </xdr:twoCellAnchor>
  <xdr:twoCellAnchor editAs="oneCell">
    <xdr:from>
      <xdr:col>6</xdr:col>
      <xdr:colOff>1739168</xdr:colOff>
      <xdr:row>8</xdr:row>
      <xdr:rowOff>457200</xdr:rowOff>
    </xdr:from>
    <xdr:to>
      <xdr:col>6</xdr:col>
      <xdr:colOff>3215654</xdr:colOff>
      <xdr:row>8</xdr:row>
      <xdr:rowOff>2352675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D0E7D4E-59B1-486B-9299-89641E751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845443" y="12372975"/>
          <a:ext cx="1476486" cy="1895475"/>
        </a:xfrm>
        <a:prstGeom prst="rect">
          <a:avLst/>
        </a:prstGeom>
      </xdr:spPr>
    </xdr:pic>
    <xdr:clientData/>
  </xdr:twoCellAnchor>
  <xdr:twoCellAnchor editAs="oneCell">
    <xdr:from>
      <xdr:col>6</xdr:col>
      <xdr:colOff>1076325</xdr:colOff>
      <xdr:row>7</xdr:row>
      <xdr:rowOff>323850</xdr:rowOff>
    </xdr:from>
    <xdr:to>
      <xdr:col>6</xdr:col>
      <xdr:colOff>2674439</xdr:colOff>
      <xdr:row>7</xdr:row>
      <xdr:rowOff>2963396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AAFD799-1BCE-419A-8955-E64BF97B3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182600" y="8667750"/>
          <a:ext cx="1598114" cy="2639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topLeftCell="H7" zoomScale="80" zoomScaleNormal="8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128.7109375" style="1" customWidth="1"/>
    <col min="7" max="7" width="50.855468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8.28515625" hidden="1" customWidth="1"/>
    <col min="13" max="13" width="35" customWidth="1"/>
    <col min="14" max="14" width="31.42578125" customWidth="1"/>
    <col min="15" max="15" width="35.85546875" style="4" customWidth="1"/>
    <col min="16" max="16" width="27.42578125" style="4" customWidth="1"/>
    <col min="17" max="17" width="18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2" hidden="1" customWidth="1"/>
    <col min="23" max="23" width="37.5703125" style="5" customWidth="1"/>
  </cols>
  <sheetData>
    <row r="1" spans="1:23" ht="39" customHeight="1" x14ac:dyDescent="0.25">
      <c r="B1" s="87" t="s">
        <v>36</v>
      </c>
      <c r="C1" s="87"/>
      <c r="D1" s="87"/>
      <c r="E1" s="87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7.75" customHeight="1" x14ac:dyDescent="0.25">
      <c r="B2" s="7"/>
      <c r="C2" s="7"/>
      <c r="D2" s="7"/>
      <c r="E2" s="7"/>
      <c r="H2" s="90"/>
      <c r="I2" s="91"/>
      <c r="J2" s="91"/>
      <c r="K2" s="91"/>
      <c r="L2" s="91"/>
      <c r="M2" s="91"/>
      <c r="N2" s="91"/>
      <c r="O2" s="91"/>
      <c r="P2" s="91"/>
      <c r="Q2" s="1"/>
      <c r="S2" s="6"/>
      <c r="T2" s="6"/>
      <c r="U2" s="6"/>
      <c r="V2" s="6"/>
      <c r="W2" s="6"/>
    </row>
    <row r="3" spans="1:23" ht="24.75" customHeight="1" x14ac:dyDescent="0.25">
      <c r="B3" s="8"/>
      <c r="C3" s="9" t="s">
        <v>0</v>
      </c>
      <c r="D3" s="73"/>
      <c r="E3" s="73"/>
      <c r="F3" s="73"/>
      <c r="G3" s="73"/>
      <c r="H3" s="91"/>
      <c r="I3" s="91"/>
      <c r="J3" s="91"/>
      <c r="K3" s="91"/>
      <c r="L3" s="91"/>
      <c r="M3" s="91"/>
      <c r="N3" s="91"/>
      <c r="O3" s="91"/>
      <c r="P3" s="91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73"/>
      <c r="E4" s="73"/>
      <c r="F4" s="73"/>
      <c r="G4" s="73"/>
      <c r="H4" s="73"/>
      <c r="I4" s="73"/>
      <c r="J4" s="73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21" t="s">
        <v>14</v>
      </c>
      <c r="O6" s="19" t="s">
        <v>15</v>
      </c>
      <c r="P6" s="19" t="s">
        <v>35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399.75" customHeight="1" thickTop="1" x14ac:dyDescent="0.25">
      <c r="A7" s="23"/>
      <c r="B7" s="36">
        <v>1</v>
      </c>
      <c r="C7" s="37" t="s">
        <v>43</v>
      </c>
      <c r="D7" s="38">
        <v>3</v>
      </c>
      <c r="E7" s="39" t="s">
        <v>23</v>
      </c>
      <c r="F7" s="40" t="s">
        <v>56</v>
      </c>
      <c r="G7" s="37"/>
      <c r="H7" s="96"/>
      <c r="I7" s="37" t="s">
        <v>24</v>
      </c>
      <c r="J7" s="37" t="s">
        <v>24</v>
      </c>
      <c r="K7" s="81" t="s">
        <v>38</v>
      </c>
      <c r="L7" s="83"/>
      <c r="M7" s="55" t="s">
        <v>51</v>
      </c>
      <c r="N7" s="81" t="s">
        <v>41</v>
      </c>
      <c r="O7" s="81" t="s">
        <v>42</v>
      </c>
      <c r="P7" s="94">
        <v>30</v>
      </c>
      <c r="Q7" s="41">
        <f>D7*R7</f>
        <v>30000</v>
      </c>
      <c r="R7" s="42">
        <v>10000</v>
      </c>
      <c r="S7" s="100"/>
      <c r="T7" s="43">
        <f>D7*S7</f>
        <v>0</v>
      </c>
      <c r="U7" s="44" t="str">
        <f>IF(ISNUMBER(S7), IF(S7&gt;R7,"NEVYHOVUJE","VYHOVUJE")," ")</f>
        <v xml:space="preserve"> </v>
      </c>
      <c r="V7" s="74" t="s">
        <v>39</v>
      </c>
      <c r="W7" s="83" t="s">
        <v>25</v>
      </c>
    </row>
    <row r="8" spans="1:23" ht="281.25" customHeight="1" thickBot="1" x14ac:dyDescent="0.3">
      <c r="A8" s="23"/>
      <c r="B8" s="45">
        <v>2</v>
      </c>
      <c r="C8" s="64" t="s">
        <v>37</v>
      </c>
      <c r="D8" s="65">
        <v>3</v>
      </c>
      <c r="E8" s="66" t="s">
        <v>23</v>
      </c>
      <c r="F8" s="67" t="s">
        <v>55</v>
      </c>
      <c r="G8" s="64"/>
      <c r="H8" s="97"/>
      <c r="I8" s="64" t="s">
        <v>24</v>
      </c>
      <c r="J8" s="64" t="s">
        <v>24</v>
      </c>
      <c r="K8" s="82"/>
      <c r="L8" s="84"/>
      <c r="M8" s="76" t="s">
        <v>50</v>
      </c>
      <c r="N8" s="82"/>
      <c r="O8" s="82"/>
      <c r="P8" s="95"/>
      <c r="Q8" s="68">
        <f>D8*R8</f>
        <v>36000</v>
      </c>
      <c r="R8" s="69">
        <v>12000</v>
      </c>
      <c r="S8" s="101"/>
      <c r="T8" s="70">
        <f>D8*S8</f>
        <v>0</v>
      </c>
      <c r="U8" s="71" t="str">
        <f>IF(ISNUMBER(S8), IF(S8&gt;R8,"NEVYHOVUJE","VYHOVUJE")," ")</f>
        <v xml:space="preserve"> </v>
      </c>
      <c r="V8" s="75" t="s">
        <v>40</v>
      </c>
      <c r="W8" s="84"/>
    </row>
    <row r="9" spans="1:23" ht="219" customHeight="1" x14ac:dyDescent="0.25">
      <c r="A9" s="23"/>
      <c r="B9" s="45">
        <v>3</v>
      </c>
      <c r="C9" s="56" t="s">
        <v>44</v>
      </c>
      <c r="D9" s="57">
        <v>2</v>
      </c>
      <c r="E9" s="58" t="s">
        <v>23</v>
      </c>
      <c r="F9" s="59" t="s">
        <v>53</v>
      </c>
      <c r="G9" s="56"/>
      <c r="H9" s="98"/>
      <c r="I9" s="56" t="s">
        <v>24</v>
      </c>
      <c r="J9" s="56" t="s">
        <v>24</v>
      </c>
      <c r="K9" s="85" t="s">
        <v>38</v>
      </c>
      <c r="L9" s="77"/>
      <c r="M9" s="79" t="s">
        <v>52</v>
      </c>
      <c r="N9" s="56" t="s">
        <v>47</v>
      </c>
      <c r="O9" s="56" t="s">
        <v>46</v>
      </c>
      <c r="P9" s="79">
        <v>30</v>
      </c>
      <c r="Q9" s="60">
        <f>D9*R9</f>
        <v>20000</v>
      </c>
      <c r="R9" s="61">
        <v>10000</v>
      </c>
      <c r="S9" s="102"/>
      <c r="T9" s="62">
        <f>D9*S9</f>
        <v>0</v>
      </c>
      <c r="U9" s="63" t="str">
        <f t="shared" ref="U9:U10" si="0">IF(ISNUMBER(S9), IF(S9&gt;R9,"NEVYHOVUJE","VYHOVUJE")," ")</f>
        <v xml:space="preserve"> </v>
      </c>
      <c r="V9" s="56"/>
      <c r="W9" s="77" t="s">
        <v>25</v>
      </c>
    </row>
    <row r="10" spans="1:23" ht="214.5" customHeight="1" thickBot="1" x14ac:dyDescent="0.3">
      <c r="A10" s="23"/>
      <c r="B10" s="46">
        <v>4</v>
      </c>
      <c r="C10" s="47" t="s">
        <v>45</v>
      </c>
      <c r="D10" s="48">
        <v>1</v>
      </c>
      <c r="E10" s="49" t="s">
        <v>23</v>
      </c>
      <c r="F10" s="50" t="s">
        <v>54</v>
      </c>
      <c r="G10" s="47"/>
      <c r="H10" s="99"/>
      <c r="I10" s="47" t="s">
        <v>24</v>
      </c>
      <c r="J10" s="47" t="s">
        <v>24</v>
      </c>
      <c r="K10" s="86"/>
      <c r="L10" s="78"/>
      <c r="M10" s="80"/>
      <c r="N10" s="47" t="s">
        <v>48</v>
      </c>
      <c r="O10" s="47" t="s">
        <v>49</v>
      </c>
      <c r="P10" s="80"/>
      <c r="Q10" s="51">
        <f>D10*R10</f>
        <v>5500</v>
      </c>
      <c r="R10" s="52">
        <v>5500</v>
      </c>
      <c r="S10" s="103"/>
      <c r="T10" s="53">
        <f>D10*S10</f>
        <v>0</v>
      </c>
      <c r="U10" s="54" t="str">
        <f t="shared" si="0"/>
        <v xml:space="preserve"> </v>
      </c>
      <c r="V10" s="47"/>
      <c r="W10" s="78"/>
    </row>
    <row r="11" spans="1:23" ht="13.5" customHeight="1" thickTop="1" thickBot="1" x14ac:dyDescent="0.3">
      <c r="C11"/>
      <c r="D11"/>
      <c r="E11"/>
      <c r="F11"/>
      <c r="G11"/>
      <c r="H11"/>
      <c r="I11"/>
      <c r="J11"/>
      <c r="K11"/>
      <c r="O11"/>
      <c r="P11"/>
      <c r="Q11"/>
      <c r="T11" s="24"/>
    </row>
    <row r="12" spans="1:23" ht="60.75" customHeight="1" thickTop="1" thickBot="1" x14ac:dyDescent="0.3">
      <c r="B12" s="92" t="s">
        <v>26</v>
      </c>
      <c r="C12" s="92"/>
      <c r="D12" s="92"/>
      <c r="E12" s="92"/>
      <c r="F12" s="92"/>
      <c r="G12" s="92"/>
      <c r="H12" s="92"/>
      <c r="I12" s="92"/>
      <c r="J12" s="92"/>
      <c r="K12" s="92"/>
      <c r="L12" s="12"/>
      <c r="M12" s="25"/>
      <c r="N12" s="25"/>
      <c r="O12" s="25"/>
      <c r="P12" s="26"/>
      <c r="Q12" s="26"/>
      <c r="R12" s="27" t="s">
        <v>27</v>
      </c>
      <c r="S12" s="93" t="s">
        <v>28</v>
      </c>
      <c r="T12" s="93"/>
      <c r="U12" s="93"/>
      <c r="V12" s="17"/>
    </row>
    <row r="13" spans="1:23" ht="33" customHeight="1" thickTop="1" thickBot="1" x14ac:dyDescent="0.3">
      <c r="B13" s="88" t="s">
        <v>29</v>
      </c>
      <c r="C13" s="88"/>
      <c r="D13" s="88"/>
      <c r="E13" s="88"/>
      <c r="F13" s="88"/>
      <c r="G13" s="88"/>
      <c r="H13" s="88"/>
      <c r="I13" s="72"/>
      <c r="J13" s="72"/>
      <c r="K13" s="28"/>
      <c r="M13" s="29"/>
      <c r="N13" s="29"/>
      <c r="O13" s="29"/>
      <c r="P13" s="30"/>
      <c r="Q13" s="30"/>
      <c r="R13" s="31">
        <f>SUM(Q7:Q10)</f>
        <v>91500</v>
      </c>
      <c r="S13" s="89">
        <f>SUM(T7:T10)</f>
        <v>0</v>
      </c>
      <c r="T13" s="89"/>
      <c r="U13" s="89"/>
    </row>
    <row r="14" spans="1:23" s="32" customFormat="1" ht="15.75" thickTop="1" x14ac:dyDescent="0.25">
      <c r="B14" s="32" t="s">
        <v>30</v>
      </c>
      <c r="W14" s="33"/>
    </row>
    <row r="15" spans="1:23" s="32" customFormat="1" x14ac:dyDescent="0.25">
      <c r="B15" s="34" t="s">
        <v>31</v>
      </c>
      <c r="C15" s="32" t="s">
        <v>32</v>
      </c>
      <c r="W15" s="33"/>
    </row>
    <row r="16" spans="1:23" s="32" customFormat="1" x14ac:dyDescent="0.25">
      <c r="B16" s="34" t="s">
        <v>31</v>
      </c>
      <c r="C16" s="32" t="s">
        <v>33</v>
      </c>
      <c r="W16" s="33"/>
    </row>
    <row r="17" spans="3:23" s="32" customFormat="1" x14ac:dyDescent="0.25">
      <c r="W17" s="33"/>
    </row>
    <row r="18" spans="3:23" s="32" customFormat="1" x14ac:dyDescent="0.25">
      <c r="W18" s="33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</sheetData>
  <sheetProtection algorithmName="SHA-512" hashValue="L9h0wpUwd/5JpwX2C/jGViA2z+SBJtlDvB+wd8uVbrdULE1NsfplP/ecrW70vvS9OX+Ub/d2d372QjKtWRIgoQ==" saltValue="3FLwjObGA+rrXWYaxZB4AQ==" spinCount="100000" sheet="1" objects="1" scenarios="1" selectLockedCells="1"/>
  <mergeCells count="17">
    <mergeCell ref="B1:E1"/>
    <mergeCell ref="B13:H13"/>
    <mergeCell ref="S13:U13"/>
    <mergeCell ref="H2:P3"/>
    <mergeCell ref="B12:K12"/>
    <mergeCell ref="S12:U12"/>
    <mergeCell ref="K7:K8"/>
    <mergeCell ref="L7:L8"/>
    <mergeCell ref="P7:P8"/>
    <mergeCell ref="N7:N8"/>
    <mergeCell ref="O7:O8"/>
    <mergeCell ref="K9:K10"/>
    <mergeCell ref="L9:L10"/>
    <mergeCell ref="M9:M10"/>
    <mergeCell ref="W7:W8"/>
    <mergeCell ref="P9:P10"/>
    <mergeCell ref="W9:W10"/>
  </mergeCells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S7:S10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 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2023-04-21T10:36:24Z</cp:lastPrinted>
  <dcterms:created xsi:type="dcterms:W3CDTF">2014-03-05T12:43:32Z</dcterms:created>
  <dcterms:modified xsi:type="dcterms:W3CDTF">2023-04-24T11:43:56Z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